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ckling" sheetId="1" r:id="rId5"/>
  </sheets>
  <definedNames/>
  <calcPr/>
</workbook>
</file>

<file path=xl/sharedStrings.xml><?xml version="1.0" encoding="utf-8"?>
<sst xmlns="http://schemas.openxmlformats.org/spreadsheetml/2006/main" count="36" uniqueCount="31">
  <si>
    <t>3D printed PLA</t>
  </si>
  <si>
    <t>Units</t>
  </si>
  <si>
    <t>Young's modulus</t>
  </si>
  <si>
    <t>Pa</t>
  </si>
  <si>
    <t>inputs</t>
  </si>
  <si>
    <t>Ultimate Strength failure (Sigma)</t>
  </si>
  <si>
    <t>(SUNLU PLA+2.0)</t>
  </si>
  <si>
    <t>density</t>
  </si>
  <si>
    <t>kg/m^3</t>
  </si>
  <si>
    <t>length (spanned, bending)</t>
  </si>
  <si>
    <t>m</t>
  </si>
  <si>
    <t>Length Printed</t>
  </si>
  <si>
    <t>infill</t>
  </si>
  <si>
    <t>volume I beam</t>
  </si>
  <si>
    <t>m^3</t>
  </si>
  <si>
    <t>theoretical breaking calc (i-beam)</t>
  </si>
  <si>
    <t>N</t>
  </si>
  <si>
    <t>I (2nd mom. of area) (i-beam)</t>
  </si>
  <si>
    <t>m^4</t>
  </si>
  <si>
    <t>area (I-beam)</t>
  </si>
  <si>
    <t>mm^2</t>
  </si>
  <si>
    <t>b</t>
  </si>
  <si>
    <t>mm</t>
  </si>
  <si>
    <t>h</t>
  </si>
  <si>
    <t>B</t>
  </si>
  <si>
    <t>H</t>
  </si>
  <si>
    <t>Weight I Beam</t>
  </si>
  <si>
    <t>g</t>
  </si>
  <si>
    <t>iyy</t>
  </si>
  <si>
    <t>STR/W I beam</t>
  </si>
  <si>
    <t>N/g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</si>
</sst>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3.0"/>
      <color theme="1"/>
      <name val="Arial"/>
      <scheme val="minor"/>
    </font>
    <font>
      <b/>
      <i/>
      <sz val="13.0"/>
      <color theme="1"/>
      <name val="Arial"/>
      <scheme val="minor"/>
    </font>
    <font>
      <b/>
      <sz val="13.0"/>
      <color theme="1"/>
      <name val="Arial"/>
      <scheme val="minor"/>
    </font>
    <font>
      <b/>
      <sz val="18.0"/>
      <color theme="1"/>
      <name val="Arial"/>
      <scheme val="minor"/>
    </font>
    <font>
      <b/>
      <color theme="1"/>
      <name val="Arial"/>
      <scheme val="minor"/>
    </font>
    <font>
      <sz val="13.0"/>
      <color theme="1"/>
      <name val="Arial"/>
    </font>
    <font>
      <color theme="1"/>
      <name val="Arial"/>
      <scheme val="minor"/>
    </font>
    <font>
      <sz val="13.0"/>
      <color rgb="FF000000"/>
      <name val="Inconsolata"/>
    </font>
    <font>
      <sz val="13.0"/>
      <color rgb="FF212529"/>
      <name val="-apple-system"/>
    </font>
  </fonts>
  <fills count="5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2" fontId="1" numFmtId="0" xfId="0" applyAlignment="1" applyFill="1" applyFont="1">
      <alignment horizontal="right" readingOrder="0"/>
    </xf>
    <xf borderId="0" fillId="2" fontId="5" numFmtId="0" xfId="0" applyAlignment="1" applyFill="1" applyFont="1">
      <alignment readingOrder="0"/>
    </xf>
    <xf borderId="0" fillId="2" fontId="6" numFmtId="11" xfId="0" applyAlignment="1" applyFill="1" applyFont="1" applyNumberFormat="1">
      <alignment horizontal="right" readingOrder="0" vertical="bottom"/>
    </xf>
    <xf borderId="0" fillId="0" fontId="7" numFmtId="0" xfId="0" applyAlignment="1" applyFont="1">
      <alignment readingOrder="0"/>
    </xf>
    <xf borderId="0" fillId="0" fontId="7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2" fontId="3" numFmtId="0" xfId="0" applyAlignment="1" applyFill="1" applyFont="1">
      <alignment horizontal="right" readingOrder="0"/>
    </xf>
    <xf borderId="0" fillId="0" fontId="1" numFmtId="0" xfId="0" applyAlignment="1" applyFont="1">
      <alignment readingOrder="0"/>
    </xf>
    <xf borderId="0" fillId="3" fontId="1" numFmtId="0" xfId="0" applyAlignment="1" applyFill="1" applyFont="1">
      <alignment readingOrder="0"/>
    </xf>
    <xf borderId="0" fillId="3" fontId="8" numFmtId="0" xfId="0" applyFill="1" applyFont="1"/>
    <xf borderId="0" fillId="3" fontId="7" numFmtId="0" xfId="0" applyFill="1" applyFont="1"/>
    <xf borderId="0" fillId="3" fontId="1" numFmtId="4" xfId="0" applyAlignment="1" applyFill="1" applyFont="1" applyNumberFormat="1">
      <alignment readingOrder="0"/>
    </xf>
    <xf borderId="0" fillId="3" fontId="8" numFmtId="4" xfId="0" applyFill="1" applyFont="1" applyNumberFormat="1"/>
    <xf borderId="0" fillId="4" fontId="9" numFmtId="11" xfId="0" applyAlignment="1" applyFill="1" applyFont="1" applyNumberFormat="1">
      <alignment horizontal="center" readingOrder="0"/>
    </xf>
    <xf borderId="0" fillId="0" fontId="5" numFmtId="0" xfId="0" applyAlignment="1" applyFont="1">
      <alignment readingOrder="0"/>
    </xf>
    <xf borderId="0" fillId="0" fontId="5" numFmtId="2" xfId="0" applyFont="1" applyNumberForma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323850</xdr:colOff>
      <xdr:row>11</xdr:row>
      <xdr:rowOff>133350</xdr:rowOff>
    </xdr:from>
    <xdr:ext cx="1781175" cy="19907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371475</xdr:colOff>
      <xdr:row>7</xdr:row>
      <xdr:rowOff>114300</xdr:rowOff>
    </xdr:from>
    <xdr:ext cx="5553075" cy="895350"/>
    <xdr:pic>
      <xdr:nvPicPr>
        <xdr:cNvPr id="0" name="image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161925</xdr:colOff>
      <xdr:row>14</xdr:row>
      <xdr:rowOff>219075</xdr:rowOff>
    </xdr:from>
    <xdr:ext cx="3333750" cy="800100"/>
    <xdr:pic>
      <xdr:nvPicPr>
        <xdr:cNvPr id="0" name="image1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88"/>
    <col customWidth="1" min="2" max="2" width="19.5"/>
    <col customWidth="1" min="5" max="5" width="24.0"/>
  </cols>
  <sheetData>
    <row r="1">
      <c r="A1" s="1"/>
      <c r="B1" s="2" t="s">
        <v>0</v>
      </c>
      <c r="C1" s="3" t="s">
        <v>1</v>
      </c>
      <c r="E1" s="4"/>
    </row>
    <row r="2">
      <c r="A2" s="5" t="s">
        <v>2</v>
      </c>
      <c r="B2" s="6">
        <f>2750*10^6</f>
        <v>2750000000</v>
      </c>
      <c r="C2" s="5" t="s">
        <v>3</v>
      </c>
      <c r="D2" s="7" t="s">
        <v>4</v>
      </c>
      <c r="E2" s="4"/>
    </row>
    <row r="3">
      <c r="A3" s="5" t="s">
        <v>5</v>
      </c>
      <c r="B3" s="8">
        <f>84.5*10^6</f>
        <v>84500000</v>
      </c>
      <c r="C3" s="5" t="s">
        <v>3</v>
      </c>
      <c r="D3" s="9" t="s">
        <v>6</v>
      </c>
      <c r="E3" s="4"/>
    </row>
    <row r="4">
      <c r="A4" s="5" t="s">
        <v>7</v>
      </c>
      <c r="B4" s="6">
        <v>1240.0</v>
      </c>
      <c r="C4" s="5" t="s">
        <v>8</v>
      </c>
      <c r="E4" s="10"/>
    </row>
    <row r="5">
      <c r="A5" s="5" t="s">
        <v>9</v>
      </c>
      <c r="B5" s="6">
        <v>0.2032</v>
      </c>
      <c r="C5" s="5" t="s">
        <v>10</v>
      </c>
      <c r="E5" s="9"/>
    </row>
    <row r="6">
      <c r="A6" s="11" t="s">
        <v>11</v>
      </c>
      <c r="B6" s="12">
        <v>0.228</v>
      </c>
      <c r="C6" s="11" t="s">
        <v>10</v>
      </c>
      <c r="E6" s="9"/>
    </row>
    <row r="7">
      <c r="A7" s="13" t="s">
        <v>12</v>
      </c>
      <c r="B7" s="13">
        <v>1.0</v>
      </c>
      <c r="C7" s="1"/>
      <c r="E7" s="10"/>
    </row>
    <row r="8">
      <c r="A8" s="14" t="s">
        <v>13</v>
      </c>
      <c r="B8" s="15">
        <f>B11*10^-6*B6</f>
        <v>0.000044688</v>
      </c>
      <c r="C8" s="14" t="s">
        <v>14</v>
      </c>
      <c r="D8" s="16"/>
    </row>
    <row r="9">
      <c r="A9" s="17" t="s">
        <v>15</v>
      </c>
      <c r="B9" s="18">
        <f>B3*B10*8/((B15+2*B13)*0.001*B5)</f>
        <v>2118.532546</v>
      </c>
      <c r="C9" s="17" t="s">
        <v>16</v>
      </c>
      <c r="D9" s="16"/>
    </row>
    <row r="10">
      <c r="A10" s="13" t="s">
        <v>17</v>
      </c>
      <c r="B10" s="19">
        <f>((B15^3*B12/12)+2*((B13^3*B14/12)+(B13*B14*(B13+B15)^2/4)))*10^-12</f>
        <v>0.00000001592033333</v>
      </c>
      <c r="C10" s="13" t="s">
        <v>18</v>
      </c>
      <c r="D10" s="16"/>
      <c r="E10" s="9"/>
    </row>
    <row r="11">
      <c r="A11" s="13" t="s">
        <v>19</v>
      </c>
      <c r="B11" s="1">
        <f>B12*B15+2*(B13*B14)</f>
        <v>196</v>
      </c>
      <c r="C11" s="13" t="s">
        <v>20</v>
      </c>
    </row>
    <row r="12">
      <c r="A12" s="13" t="s">
        <v>21</v>
      </c>
      <c r="B12" s="13">
        <v>4.0</v>
      </c>
      <c r="C12" s="13" t="s">
        <v>22</v>
      </c>
    </row>
    <row r="13">
      <c r="A13" s="13" t="s">
        <v>23</v>
      </c>
      <c r="B13" s="13">
        <v>4.0</v>
      </c>
      <c r="C13" s="13" t="s">
        <v>22</v>
      </c>
    </row>
    <row r="14">
      <c r="A14" s="13" t="s">
        <v>24</v>
      </c>
      <c r="B14" s="13">
        <v>16.0</v>
      </c>
      <c r="C14" s="13" t="s">
        <v>22</v>
      </c>
    </row>
    <row r="15">
      <c r="A15" s="13" t="s">
        <v>25</v>
      </c>
      <c r="B15" s="13">
        <f>25-2*B13</f>
        <v>17</v>
      </c>
      <c r="C15" s="13" t="s">
        <v>22</v>
      </c>
    </row>
    <row r="16">
      <c r="A16" s="13" t="s">
        <v>26</v>
      </c>
      <c r="B16" s="1">
        <f>B8*B4*1000</f>
        <v>55.41312</v>
      </c>
      <c r="C16" s="13" t="s">
        <v>27</v>
      </c>
      <c r="F16" s="9" t="s">
        <v>28</v>
      </c>
    </row>
    <row r="17">
      <c r="A17" s="13" t="s">
        <v>29</v>
      </c>
      <c r="B17" s="1">
        <f>B9/B16</f>
        <v>38.23160555</v>
      </c>
      <c r="C17" s="13" t="s">
        <v>30</v>
      </c>
    </row>
    <row r="21">
      <c r="A21" s="20"/>
      <c r="B21" s="21"/>
      <c r="C21" s="20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4">
      <c r="A24" s="20"/>
      <c r="B24" s="21"/>
      <c r="C24" s="20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</sheetData>
  <drawing r:id="rId1"/>
</worksheet>
</file>